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B47E5DDB-D08A-45DF-8FBD-8074AA092D3F}" xr6:coauthVersionLast="36" xr6:coauthVersionMax="36" xr10:uidLastSave="{00000000-0000-0000-0000-000000000000}"/>
  <bookViews>
    <workbookView xWindow="2808" yWindow="0" windowWidth="22104" windowHeight="964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W17" i="1" l="1"/>
  <c r="W18" i="1"/>
  <c r="W19" i="1"/>
  <c r="W16" i="1"/>
  <c r="W8" i="1"/>
  <c r="W9" i="1"/>
  <c r="W10" i="1"/>
  <c r="W11" i="1"/>
  <c r="W12" i="1"/>
  <c r="W7" i="1"/>
  <c r="W14" i="1"/>
  <c r="W15" i="1"/>
  <c r="W13" i="1"/>
  <c r="W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6" i="1"/>
  <c r="O19" i="1"/>
  <c r="O18" i="1"/>
  <c r="O13" i="1"/>
  <c r="O14" i="1"/>
  <c r="O15" i="1"/>
  <c r="O16" i="1"/>
  <c r="O17" i="1"/>
  <c r="O12" i="1"/>
  <c r="O11" i="1"/>
  <c r="O8" i="1"/>
  <c r="O9" i="1"/>
  <c r="O10" i="1"/>
  <c r="O7" i="1"/>
  <c r="O6" i="1"/>
  <c r="K16" i="1"/>
  <c r="K17" i="1"/>
  <c r="K15" i="1"/>
  <c r="K18" i="1"/>
  <c r="K7" i="1"/>
  <c r="K8" i="1"/>
  <c r="K9" i="1"/>
  <c r="K10" i="1"/>
  <c r="K11" i="1"/>
  <c r="K12" i="1"/>
  <c r="K13" i="1"/>
  <c r="K19" i="1"/>
  <c r="K14" i="1"/>
  <c r="K6" i="1"/>
  <c r="G18" i="1"/>
  <c r="G14" i="1"/>
  <c r="G15" i="1"/>
  <c r="G16" i="1"/>
  <c r="G13" i="1"/>
  <c r="G19" i="1"/>
  <c r="G17" i="1"/>
  <c r="G7" i="1"/>
  <c r="G8" i="1"/>
  <c r="G9" i="1"/>
  <c r="G10" i="1"/>
  <c r="G11" i="1"/>
  <c r="G12" i="1"/>
  <c r="G6" i="1"/>
  <c r="X18" i="1" l="1"/>
  <c r="K20" i="1"/>
  <c r="X19" i="1"/>
  <c r="W20" i="1"/>
  <c r="S20" i="1"/>
  <c r="X16" i="1"/>
  <c r="X15" i="1"/>
  <c r="G20" i="1"/>
  <c r="X14" i="1"/>
  <c r="O20" i="1"/>
  <c r="X7" i="1"/>
  <c r="X13" i="1"/>
  <c r="X8" i="1"/>
  <c r="X10" i="1"/>
  <c r="X17" i="1"/>
  <c r="X9" i="1"/>
  <c r="X12" i="1"/>
  <c r="X11" i="1"/>
  <c r="X6" i="1"/>
  <c r="G29" i="1" l="1"/>
  <c r="X20" i="1"/>
  <c r="G30" i="1" l="1"/>
  <c r="G31" i="1"/>
</calcChain>
</file>

<file path=xl/sharedStrings.xml><?xml version="1.0" encoding="utf-8"?>
<sst xmlns="http://schemas.openxmlformats.org/spreadsheetml/2006/main" count="91" uniqueCount="68">
  <si>
    <t>JRG</t>
  </si>
  <si>
    <t>JRG 2</t>
  </si>
  <si>
    <t>JRG 3</t>
  </si>
  <si>
    <t>JRG 4</t>
  </si>
  <si>
    <t>JRG 5</t>
  </si>
  <si>
    <t>JRG 8</t>
  </si>
  <si>
    <t>JRG 10</t>
  </si>
  <si>
    <t>JRG 11</t>
  </si>
  <si>
    <t>JRG 12</t>
  </si>
  <si>
    <t>JRG 13</t>
  </si>
  <si>
    <t>JRG 14</t>
  </si>
  <si>
    <t>JRG 15</t>
  </si>
  <si>
    <t>JRG 16</t>
  </si>
  <si>
    <t>JRG 17</t>
  </si>
  <si>
    <t>Odpady zmieszane</t>
  </si>
  <si>
    <t>Papier</t>
  </si>
  <si>
    <t>Szkło</t>
  </si>
  <si>
    <t>Bioodpadki</t>
  </si>
  <si>
    <t xml:space="preserve">Wielkość pojemnika </t>
  </si>
  <si>
    <t>Ilość pojemników</t>
  </si>
  <si>
    <t>Dzielnica</t>
  </si>
  <si>
    <t>Ulica</t>
  </si>
  <si>
    <t>ul. Marcinkowskiego 2</t>
  </si>
  <si>
    <t>ul. Majdański 38/40</t>
  </si>
  <si>
    <t>ul. Tomaszowska 4</t>
  </si>
  <si>
    <t>ul .Strażacka 141</t>
  </si>
  <si>
    <t>ul. Chrościckiego 76</t>
  </si>
  <si>
    <t>ul. Polna 1</t>
  </si>
  <si>
    <t>ul. Chłodna 3</t>
  </si>
  <si>
    <t>ul. Czarodzieja 19</t>
  </si>
  <si>
    <t>ul. Zgrupowania AK "Kampinos" 28</t>
  </si>
  <si>
    <t>ul. Młodzieńcza 7</t>
  </si>
  <si>
    <t>ul. Rynkowa 8</t>
  </si>
  <si>
    <t>ul. Obornicka 21</t>
  </si>
  <si>
    <t>ul. Płaskowickiej 40</t>
  </si>
  <si>
    <t>Białołęka</t>
  </si>
  <si>
    <t>Włochy</t>
  </si>
  <si>
    <t>Śródmieście</t>
  </si>
  <si>
    <t>Wola</t>
  </si>
  <si>
    <t>Praga-Południe</t>
  </si>
  <si>
    <t>Bielany</t>
  </si>
  <si>
    <t>Praga-Północ</t>
  </si>
  <si>
    <t>Wawer</t>
  </si>
  <si>
    <t>Rembertów</t>
  </si>
  <si>
    <t>Wilanów</t>
  </si>
  <si>
    <t>Targówek</t>
  </si>
  <si>
    <t>Ursus</t>
  </si>
  <si>
    <t>Ursynów</t>
  </si>
  <si>
    <t>Koszt wywozu pojemnika 1100 l</t>
  </si>
  <si>
    <t>Koszt wywozu pojemnika 120 l</t>
  </si>
  <si>
    <t>Koszt wywozu pojemnika 240 l</t>
  </si>
  <si>
    <t>Mokotów</t>
  </si>
  <si>
    <t>JRG 9</t>
  </si>
  <si>
    <t>Ilość wywozów w miesiącu</t>
  </si>
  <si>
    <t>Wartość netto na wywóz pojemników w miesiącu</t>
  </si>
  <si>
    <t>razem netto</t>
  </si>
  <si>
    <t>Wartość oferty brutto (8% Vat) / 1 miesiąc</t>
  </si>
  <si>
    <t>Pojemniki na odpady zmieszane
(proszę podać ceny netto)</t>
  </si>
  <si>
    <t>Pojemniki na odpady segregowane (papier, plastik, metal, szkło)(proszę podać ceny netto)</t>
  </si>
  <si>
    <t xml:space="preserve"> </t>
  </si>
  <si>
    <t>Pojemniki na odpadu BIO
(proszę podać ceny netto)</t>
  </si>
  <si>
    <t>Metale i tworzywa sztuczne</t>
  </si>
  <si>
    <t>ul. Domaniewska 40A</t>
  </si>
  <si>
    <t>Wartość wywozu dla poszczególnych lokalizacji netto/ miesiąc</t>
  </si>
  <si>
    <t>Wartość oferty netto / 1 miesiąc</t>
  </si>
  <si>
    <t>Wartość oferty brutto (8% Vat) / 24 miesiące</t>
  </si>
  <si>
    <t>Część obliczeniowa Formularza ofertowego, która będzie stanowić załacznik do umowy</t>
  </si>
  <si>
    <t>Wartośźć brutto za 24 miesiące przepisujemy do Formularza ofertowego jako cenę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</si>
</sst>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2" xfId="0" applyBorder="1"/>
    <xf numFmtId="164" fontId="0" fillId="0" borderId="1" xfId="0" applyNumberFormat="1" applyBorder="1"/>
    <xf numFmtId="164" fontId="0" fillId="0" borderId="0" xfId="0" applyNumberFormat="1"/>
    <xf numFmtId="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3" xfId="0" applyBorder="1"/>
    <xf numFmtId="164" fontId="2" fillId="0" borderId="1" xfId="0" applyNumberFormat="1" applyFont="1" applyBorder="1"/>
    <xf numFmtId="164" fontId="0" fillId="4" borderId="4" xfId="0" applyNumberFormat="1" applyFill="1" applyBorder="1"/>
    <xf numFmtId="164" fontId="0" fillId="4" borderId="1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14" xfId="0" applyNumberFormat="1" applyFill="1" applyBorder="1"/>
    <xf numFmtId="0" fontId="2" fillId="0" borderId="0" xfId="0" applyFont="1"/>
    <xf numFmtId="164" fontId="0" fillId="5" borderId="0" xfId="0" applyNumberFormat="1" applyFill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abSelected="1" topLeftCell="A7" zoomScale="85" zoomScaleNormal="85" workbookViewId="0">
      <selection activeCell="N9" sqref="N9"/>
    </sheetView>
  </sheetViews>
  <sheetFormatPr defaultRowHeight="14.4" x14ac:dyDescent="0.3"/>
  <cols>
    <col min="1" max="1" width="13.88671875" bestFit="1" customWidth="1"/>
    <col min="2" max="2" width="30.6640625" bestFit="1" customWidth="1"/>
    <col min="3" max="3" width="6.6640625" bestFit="1" customWidth="1"/>
    <col min="4" max="4" width="11.6640625" customWidth="1"/>
    <col min="5" max="5" width="9.44140625" customWidth="1"/>
    <col min="6" max="6" width="11" bestFit="1" customWidth="1"/>
    <col min="7" max="7" width="13.44140625" customWidth="1"/>
    <col min="8" max="8" width="12.88671875" customWidth="1"/>
    <col min="9" max="9" width="9.44140625" customWidth="1"/>
    <col min="10" max="10" width="11" bestFit="1" customWidth="1"/>
    <col min="11" max="11" width="12.88671875" bestFit="1" customWidth="1"/>
    <col min="12" max="12" width="9.6640625" bestFit="1" customWidth="1"/>
    <col min="13" max="13" width="9.44140625" customWidth="1"/>
    <col min="14" max="14" width="11" bestFit="1" customWidth="1"/>
    <col min="15" max="15" width="12.88671875" bestFit="1" customWidth="1"/>
    <col min="16" max="17" width="9.44140625" customWidth="1"/>
    <col min="18" max="18" width="11" bestFit="1" customWidth="1"/>
    <col min="19" max="19" width="12.88671875" bestFit="1" customWidth="1"/>
    <col min="20" max="20" width="10.5546875" customWidth="1"/>
    <col min="22" max="22" width="11" bestFit="1" customWidth="1"/>
    <col min="23" max="23" width="12.88671875" bestFit="1" customWidth="1"/>
    <col min="24" max="24" width="13.33203125" customWidth="1"/>
  </cols>
  <sheetData>
    <row r="2" spans="1:29" x14ac:dyDescent="0.3">
      <c r="D2" s="22" t="s">
        <v>66</v>
      </c>
    </row>
    <row r="3" spans="1:29" ht="15" thickBot="1" x14ac:dyDescent="0.35"/>
    <row r="4" spans="1:29" ht="15" thickBot="1" x14ac:dyDescent="0.35">
      <c r="A4" s="1" t="s">
        <v>20</v>
      </c>
      <c r="B4" s="6" t="s">
        <v>21</v>
      </c>
      <c r="C4" s="15" t="s">
        <v>0</v>
      </c>
      <c r="D4" s="24" t="s">
        <v>15</v>
      </c>
      <c r="E4" s="24"/>
      <c r="F4" s="24"/>
      <c r="G4" s="24"/>
      <c r="H4" s="24" t="s">
        <v>61</v>
      </c>
      <c r="I4" s="24"/>
      <c r="J4" s="24"/>
      <c r="K4" s="24"/>
      <c r="L4" s="24" t="s">
        <v>16</v>
      </c>
      <c r="M4" s="24"/>
      <c r="N4" s="24"/>
      <c r="O4" s="24"/>
      <c r="P4" s="24" t="s">
        <v>14</v>
      </c>
      <c r="Q4" s="24"/>
      <c r="R4" s="24"/>
      <c r="S4" s="24"/>
      <c r="T4" s="24" t="s">
        <v>17</v>
      </c>
      <c r="U4" s="24"/>
      <c r="V4" s="24"/>
      <c r="W4" s="24"/>
    </row>
    <row r="5" spans="1:29" ht="70.2" customHeight="1" x14ac:dyDescent="0.3">
      <c r="A5" s="1"/>
      <c r="B5" s="1"/>
      <c r="C5" s="13"/>
      <c r="D5" s="14" t="s">
        <v>18</v>
      </c>
      <c r="E5" s="14" t="s">
        <v>19</v>
      </c>
      <c r="F5" s="14" t="s">
        <v>53</v>
      </c>
      <c r="G5" s="14" t="s">
        <v>54</v>
      </c>
      <c r="H5" s="14" t="s">
        <v>18</v>
      </c>
      <c r="I5" s="14" t="s">
        <v>19</v>
      </c>
      <c r="J5" s="14" t="s">
        <v>53</v>
      </c>
      <c r="K5" s="14" t="s">
        <v>54</v>
      </c>
      <c r="L5" s="14" t="s">
        <v>18</v>
      </c>
      <c r="M5" s="14" t="s">
        <v>19</v>
      </c>
      <c r="N5" s="14" t="s">
        <v>53</v>
      </c>
      <c r="O5" s="14" t="s">
        <v>54</v>
      </c>
      <c r="P5" s="14" t="s">
        <v>18</v>
      </c>
      <c r="Q5" s="14" t="s">
        <v>19</v>
      </c>
      <c r="R5" s="14" t="s">
        <v>53</v>
      </c>
      <c r="S5" s="14" t="s">
        <v>54</v>
      </c>
      <c r="T5" s="14" t="s">
        <v>18</v>
      </c>
      <c r="U5" s="14" t="s">
        <v>19</v>
      </c>
      <c r="V5" s="14" t="s">
        <v>53</v>
      </c>
      <c r="W5" s="14" t="s">
        <v>54</v>
      </c>
      <c r="X5" s="2" t="s">
        <v>63</v>
      </c>
    </row>
    <row r="6" spans="1:29" x14ac:dyDescent="0.3">
      <c r="A6" s="1" t="s">
        <v>36</v>
      </c>
      <c r="B6" s="1" t="s">
        <v>26</v>
      </c>
      <c r="C6" s="1" t="s">
        <v>1</v>
      </c>
      <c r="D6" s="3">
        <v>1100</v>
      </c>
      <c r="E6" s="1">
        <v>1</v>
      </c>
      <c r="F6" s="1">
        <v>4</v>
      </c>
      <c r="G6" s="7">
        <f>$Q$23*F6</f>
        <v>0</v>
      </c>
      <c r="H6" s="3">
        <v>1100</v>
      </c>
      <c r="I6" s="1">
        <v>1</v>
      </c>
      <c r="J6" s="1">
        <v>4</v>
      </c>
      <c r="K6" s="7">
        <f>$Q$23*J6</f>
        <v>0</v>
      </c>
      <c r="L6" s="5">
        <v>120</v>
      </c>
      <c r="M6" s="1">
        <v>1</v>
      </c>
      <c r="N6" s="1">
        <v>2</v>
      </c>
      <c r="O6" s="7">
        <f>$Q$24*N6</f>
        <v>0</v>
      </c>
      <c r="P6" s="3">
        <v>1100</v>
      </c>
      <c r="Q6" s="1">
        <v>2</v>
      </c>
      <c r="R6" s="1">
        <v>4</v>
      </c>
      <c r="S6" s="7">
        <f>$G$23*R6</f>
        <v>0</v>
      </c>
      <c r="T6" s="5">
        <v>120</v>
      </c>
      <c r="U6" s="1">
        <v>1</v>
      </c>
      <c r="V6" s="6">
        <v>4</v>
      </c>
      <c r="W6" s="7">
        <f>$L$24*V6</f>
        <v>0</v>
      </c>
      <c r="X6" s="7">
        <f>SUM(W6,S6,O6,K6,G6)</f>
        <v>0</v>
      </c>
    </row>
    <row r="7" spans="1:29" x14ac:dyDescent="0.3">
      <c r="A7" s="1" t="s">
        <v>37</v>
      </c>
      <c r="B7" s="1" t="s">
        <v>27</v>
      </c>
      <c r="C7" s="1" t="s">
        <v>2</v>
      </c>
      <c r="D7" s="3">
        <v>1100</v>
      </c>
      <c r="E7" s="1">
        <v>1</v>
      </c>
      <c r="F7" s="1">
        <v>4</v>
      </c>
      <c r="G7" s="7">
        <f t="shared" ref="G7:G12" si="0">$Q$23*F7</f>
        <v>0</v>
      </c>
      <c r="H7" s="3">
        <v>1100</v>
      </c>
      <c r="I7" s="1">
        <v>1</v>
      </c>
      <c r="J7" s="1">
        <v>4</v>
      </c>
      <c r="K7" s="7">
        <f t="shared" ref="K7:K17" si="1">$Q$23*J7</f>
        <v>0</v>
      </c>
      <c r="L7" s="4">
        <v>240</v>
      </c>
      <c r="M7" s="1">
        <v>1</v>
      </c>
      <c r="N7" s="1">
        <v>2</v>
      </c>
      <c r="O7" s="7">
        <f>$Q$25*N7</f>
        <v>0</v>
      </c>
      <c r="P7" s="3">
        <v>1100</v>
      </c>
      <c r="Q7" s="1">
        <v>1</v>
      </c>
      <c r="R7" s="1">
        <v>8</v>
      </c>
      <c r="S7" s="7">
        <f t="shared" ref="S7:S19" si="2">$G$23*R7</f>
        <v>0</v>
      </c>
      <c r="T7" s="4">
        <v>240</v>
      </c>
      <c r="U7" s="1">
        <v>1</v>
      </c>
      <c r="V7" s="6">
        <v>4</v>
      </c>
      <c r="W7" s="7">
        <f>$L$25*V7</f>
        <v>0</v>
      </c>
      <c r="X7" s="7">
        <f t="shared" ref="X7:X19" si="3">SUM(W7,S7,O7,K7,G7)</f>
        <v>0</v>
      </c>
    </row>
    <row r="8" spans="1:29" x14ac:dyDescent="0.3">
      <c r="A8" s="1" t="s">
        <v>38</v>
      </c>
      <c r="B8" s="1" t="s">
        <v>28</v>
      </c>
      <c r="C8" s="1" t="s">
        <v>3</v>
      </c>
      <c r="D8" s="3">
        <v>1100</v>
      </c>
      <c r="E8" s="1">
        <v>1</v>
      </c>
      <c r="F8" s="1">
        <v>2</v>
      </c>
      <c r="G8" s="7">
        <f t="shared" si="0"/>
        <v>0</v>
      </c>
      <c r="H8" s="3">
        <v>1100</v>
      </c>
      <c r="I8" s="1">
        <v>1</v>
      </c>
      <c r="J8" s="1">
        <v>2</v>
      </c>
      <c r="K8" s="7">
        <f t="shared" si="1"/>
        <v>0</v>
      </c>
      <c r="L8" s="4">
        <v>240</v>
      </c>
      <c r="M8" s="1">
        <v>1</v>
      </c>
      <c r="N8" s="1">
        <v>2</v>
      </c>
      <c r="O8" s="7">
        <f t="shared" ref="O8:O19" si="4">$Q$25*N8</f>
        <v>0</v>
      </c>
      <c r="P8" s="3">
        <v>1100</v>
      </c>
      <c r="Q8" s="1">
        <v>2</v>
      </c>
      <c r="R8" s="1">
        <v>4</v>
      </c>
      <c r="S8" s="7">
        <f t="shared" si="2"/>
        <v>0</v>
      </c>
      <c r="T8" s="4">
        <v>240</v>
      </c>
      <c r="U8" s="1">
        <v>1</v>
      </c>
      <c r="V8" s="6">
        <v>4</v>
      </c>
      <c r="W8" s="7">
        <f t="shared" ref="W8:W12" si="5">$L$25*V8</f>
        <v>0</v>
      </c>
      <c r="X8" s="7">
        <f t="shared" si="3"/>
        <v>0</v>
      </c>
    </row>
    <row r="9" spans="1:29" ht="14.4" customHeight="1" x14ac:dyDescent="0.3">
      <c r="A9" s="1" t="s">
        <v>39</v>
      </c>
      <c r="B9" s="1" t="s">
        <v>22</v>
      </c>
      <c r="C9" s="1" t="s">
        <v>4</v>
      </c>
      <c r="D9" s="3">
        <v>1100</v>
      </c>
      <c r="E9" s="1">
        <v>1</v>
      </c>
      <c r="F9" s="1">
        <v>1</v>
      </c>
      <c r="G9" s="7">
        <f t="shared" si="0"/>
        <v>0</v>
      </c>
      <c r="H9" s="3">
        <v>1100</v>
      </c>
      <c r="I9" s="1">
        <v>1</v>
      </c>
      <c r="J9" s="1">
        <v>1</v>
      </c>
      <c r="K9" s="7">
        <f t="shared" si="1"/>
        <v>0</v>
      </c>
      <c r="L9" s="4">
        <v>240</v>
      </c>
      <c r="M9" s="1">
        <v>1</v>
      </c>
      <c r="N9" s="1">
        <v>1</v>
      </c>
      <c r="O9" s="7">
        <f t="shared" si="4"/>
        <v>0</v>
      </c>
      <c r="P9" s="3">
        <v>1100</v>
      </c>
      <c r="Q9" s="1">
        <v>1</v>
      </c>
      <c r="R9" s="1">
        <v>4</v>
      </c>
      <c r="S9" s="7">
        <f t="shared" si="2"/>
        <v>0</v>
      </c>
      <c r="T9" s="4">
        <v>240</v>
      </c>
      <c r="U9" s="1">
        <v>1</v>
      </c>
      <c r="V9" s="6">
        <v>4</v>
      </c>
      <c r="W9" s="7">
        <f t="shared" si="5"/>
        <v>0</v>
      </c>
      <c r="X9" s="7">
        <f t="shared" si="3"/>
        <v>0</v>
      </c>
      <c r="AC9" t="s">
        <v>59</v>
      </c>
    </row>
    <row r="10" spans="1:29" x14ac:dyDescent="0.3">
      <c r="A10" s="1" t="s">
        <v>41</v>
      </c>
      <c r="B10" s="1" t="s">
        <v>23</v>
      </c>
      <c r="C10" s="1" t="s">
        <v>5</v>
      </c>
      <c r="D10" s="3">
        <v>1100</v>
      </c>
      <c r="E10" s="1">
        <v>1</v>
      </c>
      <c r="F10" s="1">
        <v>2</v>
      </c>
      <c r="G10" s="7">
        <f t="shared" si="0"/>
        <v>0</v>
      </c>
      <c r="H10" s="3">
        <v>1100</v>
      </c>
      <c r="I10" s="1">
        <v>1</v>
      </c>
      <c r="J10" s="1">
        <v>2</v>
      </c>
      <c r="K10" s="7">
        <f t="shared" si="1"/>
        <v>0</v>
      </c>
      <c r="L10" s="4">
        <v>240</v>
      </c>
      <c r="M10" s="1">
        <v>1</v>
      </c>
      <c r="N10" s="1">
        <v>1</v>
      </c>
      <c r="O10" s="7">
        <f t="shared" si="4"/>
        <v>0</v>
      </c>
      <c r="P10" s="3">
        <v>1100</v>
      </c>
      <c r="Q10" s="1">
        <v>2</v>
      </c>
      <c r="R10" s="1">
        <v>4</v>
      </c>
      <c r="S10" s="7">
        <f t="shared" si="2"/>
        <v>0</v>
      </c>
      <c r="T10" s="4">
        <v>240</v>
      </c>
      <c r="U10" s="1">
        <v>1</v>
      </c>
      <c r="V10" s="6">
        <v>4</v>
      </c>
      <c r="W10" s="7">
        <f t="shared" si="5"/>
        <v>0</v>
      </c>
      <c r="X10" s="7">
        <f t="shared" si="3"/>
        <v>0</v>
      </c>
    </row>
    <row r="11" spans="1:29" x14ac:dyDescent="0.3">
      <c r="A11" s="1" t="s">
        <v>51</v>
      </c>
      <c r="B11" s="1" t="s">
        <v>62</v>
      </c>
      <c r="C11" s="1" t="s">
        <v>52</v>
      </c>
      <c r="D11" s="3">
        <v>1100</v>
      </c>
      <c r="E11" s="1">
        <v>1</v>
      </c>
      <c r="F11" s="1">
        <v>4</v>
      </c>
      <c r="G11" s="7">
        <f t="shared" si="0"/>
        <v>0</v>
      </c>
      <c r="H11" s="3">
        <v>1100</v>
      </c>
      <c r="I11" s="1">
        <v>1</v>
      </c>
      <c r="J11" s="1">
        <v>4</v>
      </c>
      <c r="K11" s="7">
        <f t="shared" si="1"/>
        <v>0</v>
      </c>
      <c r="L11" s="5">
        <v>120</v>
      </c>
      <c r="M11" s="1">
        <v>1</v>
      </c>
      <c r="N11" s="1">
        <v>1</v>
      </c>
      <c r="O11" s="7">
        <f>$Q$24*N11</f>
        <v>0</v>
      </c>
      <c r="P11" s="3">
        <v>1100</v>
      </c>
      <c r="Q11" s="1">
        <v>2</v>
      </c>
      <c r="R11" s="1">
        <v>4</v>
      </c>
      <c r="S11" s="7">
        <f t="shared" si="2"/>
        <v>0</v>
      </c>
      <c r="T11" s="4">
        <v>240</v>
      </c>
      <c r="U11" s="1">
        <v>1</v>
      </c>
      <c r="V11" s="6">
        <v>4</v>
      </c>
      <c r="W11" s="7">
        <f t="shared" si="5"/>
        <v>0</v>
      </c>
      <c r="X11" s="7">
        <f t="shared" si="3"/>
        <v>0</v>
      </c>
    </row>
    <row r="12" spans="1:29" x14ac:dyDescent="0.3">
      <c r="A12" s="1" t="s">
        <v>35</v>
      </c>
      <c r="B12" s="1" t="s">
        <v>29</v>
      </c>
      <c r="C12" s="1" t="s">
        <v>6</v>
      </c>
      <c r="D12" s="3">
        <v>1100</v>
      </c>
      <c r="E12" s="1">
        <v>1</v>
      </c>
      <c r="F12" s="1">
        <v>2</v>
      </c>
      <c r="G12" s="7">
        <f t="shared" si="0"/>
        <v>0</v>
      </c>
      <c r="H12" s="3">
        <v>1100</v>
      </c>
      <c r="I12" s="1">
        <v>1</v>
      </c>
      <c r="J12" s="1">
        <v>2</v>
      </c>
      <c r="K12" s="7">
        <f t="shared" si="1"/>
        <v>0</v>
      </c>
      <c r="L12" s="4">
        <v>240</v>
      </c>
      <c r="M12" s="1">
        <v>1</v>
      </c>
      <c r="N12" s="1">
        <v>1</v>
      </c>
      <c r="O12" s="7">
        <f t="shared" si="4"/>
        <v>0</v>
      </c>
      <c r="P12" s="3">
        <v>1100</v>
      </c>
      <c r="Q12" s="1">
        <v>2</v>
      </c>
      <c r="R12" s="1">
        <v>2</v>
      </c>
      <c r="S12" s="7">
        <f t="shared" si="2"/>
        <v>0</v>
      </c>
      <c r="T12" s="4">
        <v>240</v>
      </c>
      <c r="U12" s="1">
        <v>1</v>
      </c>
      <c r="V12" s="6">
        <v>4</v>
      </c>
      <c r="W12" s="7">
        <f t="shared" si="5"/>
        <v>0</v>
      </c>
      <c r="X12" s="7">
        <f t="shared" si="3"/>
        <v>0</v>
      </c>
    </row>
    <row r="13" spans="1:29" x14ac:dyDescent="0.3">
      <c r="A13" s="1" t="s">
        <v>40</v>
      </c>
      <c r="B13" s="1" t="s">
        <v>30</v>
      </c>
      <c r="C13" s="1" t="s">
        <v>7</v>
      </c>
      <c r="D13" s="4">
        <v>240</v>
      </c>
      <c r="E13" s="1">
        <v>1</v>
      </c>
      <c r="F13" s="1">
        <v>2</v>
      </c>
      <c r="G13" s="7">
        <f>F13*$Q$25</f>
        <v>0</v>
      </c>
      <c r="H13" s="3">
        <v>1100</v>
      </c>
      <c r="I13" s="1">
        <v>1</v>
      </c>
      <c r="J13" s="1">
        <v>1</v>
      </c>
      <c r="K13" s="7">
        <f t="shared" si="1"/>
        <v>0</v>
      </c>
      <c r="L13" s="4">
        <v>240</v>
      </c>
      <c r="M13" s="1">
        <v>1</v>
      </c>
      <c r="N13" s="1">
        <v>1</v>
      </c>
      <c r="O13" s="7">
        <f t="shared" si="4"/>
        <v>0</v>
      </c>
      <c r="P13" s="3">
        <v>1100</v>
      </c>
      <c r="Q13" s="1">
        <v>1</v>
      </c>
      <c r="R13" s="1">
        <v>4</v>
      </c>
      <c r="S13" s="7">
        <f t="shared" si="2"/>
        <v>0</v>
      </c>
      <c r="T13" s="5">
        <v>120</v>
      </c>
      <c r="U13" s="1">
        <v>1</v>
      </c>
      <c r="V13" s="6">
        <v>4</v>
      </c>
      <c r="W13" s="7">
        <f>$L$24*V13</f>
        <v>0</v>
      </c>
      <c r="X13" s="7">
        <f t="shared" si="3"/>
        <v>0</v>
      </c>
    </row>
    <row r="14" spans="1:29" x14ac:dyDescent="0.3">
      <c r="A14" s="1" t="s">
        <v>42</v>
      </c>
      <c r="B14" s="1" t="s">
        <v>24</v>
      </c>
      <c r="C14" s="1" t="s">
        <v>8</v>
      </c>
      <c r="D14" s="4">
        <v>240</v>
      </c>
      <c r="E14" s="1">
        <v>1</v>
      </c>
      <c r="F14" s="1">
        <v>2</v>
      </c>
      <c r="G14" s="7">
        <f t="shared" ref="G14:G18" si="6">F14*$Q$25</f>
        <v>0</v>
      </c>
      <c r="H14" s="4">
        <v>240</v>
      </c>
      <c r="I14" s="1">
        <v>1</v>
      </c>
      <c r="J14" s="1">
        <v>2</v>
      </c>
      <c r="K14" s="7">
        <f t="shared" ref="K14:K18" si="7">J14*$Q$25</f>
        <v>0</v>
      </c>
      <c r="L14" s="4">
        <v>240</v>
      </c>
      <c r="M14" s="1">
        <v>1</v>
      </c>
      <c r="N14" s="1">
        <v>1</v>
      </c>
      <c r="O14" s="7">
        <f t="shared" si="4"/>
        <v>0</v>
      </c>
      <c r="P14" s="3">
        <v>1100</v>
      </c>
      <c r="Q14" s="1">
        <v>1</v>
      </c>
      <c r="R14" s="1">
        <v>4</v>
      </c>
      <c r="S14" s="7">
        <f t="shared" si="2"/>
        <v>0</v>
      </c>
      <c r="T14" s="5">
        <v>120</v>
      </c>
      <c r="U14" s="1">
        <v>1</v>
      </c>
      <c r="V14" s="6">
        <v>4</v>
      </c>
      <c r="W14" s="7">
        <f t="shared" ref="W14:W15" si="8">$L$24*V14</f>
        <v>0</v>
      </c>
      <c r="X14" s="7">
        <f t="shared" si="3"/>
        <v>0</v>
      </c>
    </row>
    <row r="15" spans="1:29" x14ac:dyDescent="0.3">
      <c r="A15" s="1" t="s">
        <v>43</v>
      </c>
      <c r="B15" s="1" t="s">
        <v>25</v>
      </c>
      <c r="C15" s="1" t="s">
        <v>9</v>
      </c>
      <c r="D15" s="4">
        <v>240</v>
      </c>
      <c r="E15" s="1">
        <v>1</v>
      </c>
      <c r="F15" s="1">
        <v>2</v>
      </c>
      <c r="G15" s="7">
        <f t="shared" si="6"/>
        <v>0</v>
      </c>
      <c r="H15" s="3">
        <v>1100</v>
      </c>
      <c r="I15" s="1">
        <v>1</v>
      </c>
      <c r="J15" s="1">
        <v>2</v>
      </c>
      <c r="K15" s="7">
        <f t="shared" si="1"/>
        <v>0</v>
      </c>
      <c r="L15" s="4">
        <v>240</v>
      </c>
      <c r="M15" s="1">
        <v>1</v>
      </c>
      <c r="N15" s="1">
        <v>1</v>
      </c>
      <c r="O15" s="7">
        <f t="shared" si="4"/>
        <v>0</v>
      </c>
      <c r="P15" s="3">
        <v>1100</v>
      </c>
      <c r="Q15" s="1">
        <v>1</v>
      </c>
      <c r="R15" s="1">
        <v>4</v>
      </c>
      <c r="S15" s="7">
        <f t="shared" si="2"/>
        <v>0</v>
      </c>
      <c r="T15" s="5">
        <v>120</v>
      </c>
      <c r="U15" s="1">
        <v>1</v>
      </c>
      <c r="V15" s="6">
        <v>4</v>
      </c>
      <c r="W15" s="7">
        <f t="shared" si="8"/>
        <v>0</v>
      </c>
      <c r="X15" s="7">
        <f t="shared" si="3"/>
        <v>0</v>
      </c>
    </row>
    <row r="16" spans="1:29" x14ac:dyDescent="0.3">
      <c r="A16" s="1" t="s">
        <v>44</v>
      </c>
      <c r="B16" s="1" t="s">
        <v>33</v>
      </c>
      <c r="C16" s="1" t="s">
        <v>10</v>
      </c>
      <c r="D16" s="4">
        <v>240</v>
      </c>
      <c r="E16" s="1">
        <v>1</v>
      </c>
      <c r="F16" s="1">
        <v>2</v>
      </c>
      <c r="G16" s="7">
        <f t="shared" si="6"/>
        <v>0</v>
      </c>
      <c r="H16" s="3">
        <v>1100</v>
      </c>
      <c r="I16" s="1">
        <v>1</v>
      </c>
      <c r="J16" s="1">
        <v>2</v>
      </c>
      <c r="K16" s="7">
        <f t="shared" si="1"/>
        <v>0</v>
      </c>
      <c r="L16" s="4">
        <v>240</v>
      </c>
      <c r="M16" s="1">
        <v>1</v>
      </c>
      <c r="N16" s="1">
        <v>1</v>
      </c>
      <c r="O16" s="7">
        <f t="shared" si="4"/>
        <v>0</v>
      </c>
      <c r="P16" s="3">
        <v>1100</v>
      </c>
      <c r="Q16" s="1">
        <v>1</v>
      </c>
      <c r="R16" s="1">
        <v>4</v>
      </c>
      <c r="S16" s="7">
        <f t="shared" si="2"/>
        <v>0</v>
      </c>
      <c r="T16" s="4">
        <v>240</v>
      </c>
      <c r="U16" s="1">
        <v>1</v>
      </c>
      <c r="V16" s="6">
        <v>4</v>
      </c>
      <c r="W16" s="7">
        <f t="shared" ref="W16:W19" si="9">$L$25*V16</f>
        <v>0</v>
      </c>
      <c r="X16" s="7">
        <f t="shared" si="3"/>
        <v>0</v>
      </c>
    </row>
    <row r="17" spans="1:24" x14ac:dyDescent="0.3">
      <c r="A17" s="1" t="s">
        <v>45</v>
      </c>
      <c r="B17" s="1" t="s">
        <v>31</v>
      </c>
      <c r="C17" s="1" t="s">
        <v>11</v>
      </c>
      <c r="D17" s="3">
        <v>1100</v>
      </c>
      <c r="E17" s="1">
        <v>1</v>
      </c>
      <c r="F17" s="1">
        <v>2</v>
      </c>
      <c r="G17" s="7">
        <f t="shared" ref="G17" si="10">$Q$23*F17</f>
        <v>0</v>
      </c>
      <c r="H17" s="3">
        <v>1100</v>
      </c>
      <c r="I17" s="1">
        <v>1</v>
      </c>
      <c r="J17" s="1">
        <v>2</v>
      </c>
      <c r="K17" s="7">
        <f t="shared" si="1"/>
        <v>0</v>
      </c>
      <c r="L17" s="4">
        <v>240</v>
      </c>
      <c r="M17" s="1">
        <v>1</v>
      </c>
      <c r="N17" s="1">
        <v>1</v>
      </c>
      <c r="O17" s="7">
        <f t="shared" si="4"/>
        <v>0</v>
      </c>
      <c r="P17" s="3">
        <v>1100</v>
      </c>
      <c r="Q17" s="1">
        <v>1</v>
      </c>
      <c r="R17" s="1">
        <v>4</v>
      </c>
      <c r="S17" s="7">
        <f t="shared" si="2"/>
        <v>0</v>
      </c>
      <c r="T17" s="4">
        <v>240</v>
      </c>
      <c r="U17" s="1">
        <v>1</v>
      </c>
      <c r="V17" s="6">
        <v>4</v>
      </c>
      <c r="W17" s="7">
        <f t="shared" si="9"/>
        <v>0</v>
      </c>
      <c r="X17" s="7">
        <f t="shared" si="3"/>
        <v>0</v>
      </c>
    </row>
    <row r="18" spans="1:24" x14ac:dyDescent="0.3">
      <c r="A18" s="1" t="s">
        <v>46</v>
      </c>
      <c r="B18" s="1" t="s">
        <v>32</v>
      </c>
      <c r="C18" s="1" t="s">
        <v>12</v>
      </c>
      <c r="D18" s="4">
        <v>240</v>
      </c>
      <c r="E18" s="1">
        <v>1</v>
      </c>
      <c r="F18" s="1">
        <v>2</v>
      </c>
      <c r="G18" s="7">
        <f t="shared" si="6"/>
        <v>0</v>
      </c>
      <c r="H18" s="4">
        <v>240</v>
      </c>
      <c r="I18" s="1">
        <v>1</v>
      </c>
      <c r="J18" s="1">
        <v>4</v>
      </c>
      <c r="K18" s="7">
        <f t="shared" si="7"/>
        <v>0</v>
      </c>
      <c r="L18" s="5">
        <v>120</v>
      </c>
      <c r="M18" s="1">
        <v>1</v>
      </c>
      <c r="N18" s="1">
        <v>2</v>
      </c>
      <c r="O18" s="7">
        <f>$Q$24*N18</f>
        <v>0</v>
      </c>
      <c r="P18" s="3">
        <v>1100</v>
      </c>
      <c r="Q18" s="1">
        <v>1</v>
      </c>
      <c r="R18" s="1">
        <v>4</v>
      </c>
      <c r="S18" s="7">
        <f t="shared" si="2"/>
        <v>0</v>
      </c>
      <c r="T18" s="4">
        <v>240</v>
      </c>
      <c r="U18" s="1">
        <v>1</v>
      </c>
      <c r="V18" s="6">
        <v>4</v>
      </c>
      <c r="W18" s="7">
        <f t="shared" si="9"/>
        <v>0</v>
      </c>
      <c r="X18" s="7">
        <f t="shared" si="3"/>
        <v>0</v>
      </c>
    </row>
    <row r="19" spans="1:24" x14ac:dyDescent="0.3">
      <c r="A19" s="1" t="s">
        <v>47</v>
      </c>
      <c r="B19" s="1" t="s">
        <v>34</v>
      </c>
      <c r="C19" s="1" t="s">
        <v>13</v>
      </c>
      <c r="D19" s="3">
        <v>1100</v>
      </c>
      <c r="E19" s="1">
        <v>1</v>
      </c>
      <c r="F19" s="1">
        <v>2</v>
      </c>
      <c r="G19" s="7">
        <f t="shared" ref="G19" si="11">$Q$23*F19</f>
        <v>0</v>
      </c>
      <c r="H19" s="3">
        <v>1100</v>
      </c>
      <c r="I19" s="1">
        <v>1</v>
      </c>
      <c r="J19" s="1">
        <v>2</v>
      </c>
      <c r="K19" s="7">
        <f t="shared" ref="K19" si="12">$Q$23*J19</f>
        <v>0</v>
      </c>
      <c r="L19" s="4">
        <v>240</v>
      </c>
      <c r="M19" s="1">
        <v>1</v>
      </c>
      <c r="N19" s="1">
        <v>1</v>
      </c>
      <c r="O19" s="7">
        <f t="shared" si="4"/>
        <v>0</v>
      </c>
      <c r="P19" s="3">
        <v>1100</v>
      </c>
      <c r="Q19" s="1">
        <v>1</v>
      </c>
      <c r="R19" s="1">
        <v>4</v>
      </c>
      <c r="S19" s="7">
        <f t="shared" si="2"/>
        <v>0</v>
      </c>
      <c r="T19" s="4">
        <v>240</v>
      </c>
      <c r="U19" s="1">
        <v>1</v>
      </c>
      <c r="V19" s="6">
        <v>4</v>
      </c>
      <c r="W19" s="7">
        <f t="shared" si="9"/>
        <v>0</v>
      </c>
      <c r="X19" s="7">
        <f t="shared" si="3"/>
        <v>0</v>
      </c>
    </row>
    <row r="20" spans="1:24" x14ac:dyDescent="0.3">
      <c r="F20" t="s">
        <v>55</v>
      </c>
      <c r="G20" s="7">
        <f>SUM(G6:G19)</f>
        <v>0</v>
      </c>
      <c r="J20" t="s">
        <v>55</v>
      </c>
      <c r="K20" s="7">
        <f>SUM(K6:K19)</f>
        <v>0</v>
      </c>
      <c r="N20" t="s">
        <v>55</v>
      </c>
      <c r="O20" s="7">
        <f>SUM(O6:O19)</f>
        <v>0</v>
      </c>
      <c r="R20" t="s">
        <v>55</v>
      </c>
      <c r="S20" s="7">
        <f>SUM(S6:S19)</f>
        <v>0</v>
      </c>
      <c r="V20" t="s">
        <v>55</v>
      </c>
      <c r="W20" s="7">
        <f>SUM(W6:W19)</f>
        <v>0</v>
      </c>
      <c r="X20" s="16">
        <f>SUM(X6:X19)</f>
        <v>0</v>
      </c>
    </row>
    <row r="21" spans="1:24" ht="15" thickBot="1" x14ac:dyDescent="0.35">
      <c r="E21" s="10"/>
      <c r="F21" s="10"/>
      <c r="G21" s="10"/>
      <c r="H21" s="10"/>
      <c r="I21" s="10"/>
    </row>
    <row r="22" spans="1:24" ht="46.2" customHeight="1" thickTop="1" thickBot="1" x14ac:dyDescent="0.35">
      <c r="D22" s="29" t="s">
        <v>57</v>
      </c>
      <c r="E22" s="30"/>
      <c r="F22" s="30"/>
      <c r="G22" s="31"/>
      <c r="H22" s="11"/>
      <c r="I22" s="34" t="s">
        <v>60</v>
      </c>
      <c r="J22" s="35"/>
      <c r="K22" s="35"/>
      <c r="L22" s="36"/>
      <c r="M22" s="12"/>
      <c r="N22" s="29" t="s">
        <v>58</v>
      </c>
      <c r="O22" s="30"/>
      <c r="P22" s="30"/>
      <c r="Q22" s="31"/>
      <c r="S22" s="25"/>
      <c r="T22" s="25"/>
      <c r="U22" s="25"/>
      <c r="V22" s="25"/>
      <c r="W22" s="19"/>
    </row>
    <row r="23" spans="1:24" ht="16.8" thickTop="1" thickBot="1" x14ac:dyDescent="0.35">
      <c r="D23" s="32" t="s">
        <v>48</v>
      </c>
      <c r="E23" s="32"/>
      <c r="F23" s="32"/>
      <c r="G23" s="17"/>
      <c r="H23" s="10"/>
      <c r="I23" s="37"/>
      <c r="J23" s="38"/>
      <c r="K23" s="38"/>
      <c r="L23" s="39"/>
      <c r="N23" s="28" t="s">
        <v>48</v>
      </c>
      <c r="O23" s="28"/>
      <c r="P23" s="28"/>
      <c r="Q23" s="18"/>
      <c r="S23" s="26"/>
      <c r="T23" s="26"/>
      <c r="U23" s="26"/>
      <c r="V23" s="20"/>
      <c r="W23" s="19"/>
    </row>
    <row r="24" spans="1:24" ht="16.2" thickTop="1" x14ac:dyDescent="0.3">
      <c r="D24" s="33"/>
      <c r="E24" s="33"/>
      <c r="F24" s="33"/>
      <c r="G24" s="21"/>
      <c r="I24" s="32" t="s">
        <v>49</v>
      </c>
      <c r="J24" s="32"/>
      <c r="K24" s="32"/>
      <c r="L24" s="17"/>
      <c r="N24" s="28" t="s">
        <v>49</v>
      </c>
      <c r="O24" s="28"/>
      <c r="P24" s="28"/>
      <c r="Q24" s="18"/>
      <c r="S24" s="19"/>
      <c r="T24" s="19"/>
      <c r="U24" s="19"/>
      <c r="V24" s="19"/>
      <c r="W24" s="19"/>
    </row>
    <row r="25" spans="1:24" ht="15.6" x14ac:dyDescent="0.3">
      <c r="D25" s="26"/>
      <c r="E25" s="26"/>
      <c r="F25" s="26"/>
      <c r="G25" s="20"/>
      <c r="I25" s="28" t="s">
        <v>50</v>
      </c>
      <c r="J25" s="28"/>
      <c r="K25" s="28"/>
      <c r="L25" s="18"/>
      <c r="N25" s="28" t="s">
        <v>50</v>
      </c>
      <c r="O25" s="28"/>
      <c r="P25" s="28"/>
      <c r="Q25" s="18"/>
      <c r="S25" s="19"/>
      <c r="T25" s="19"/>
      <c r="U25" s="19"/>
      <c r="V25" s="19"/>
      <c r="W25" s="19"/>
    </row>
    <row r="27" spans="1:24" x14ac:dyDescent="0.3">
      <c r="E27" s="9"/>
    </row>
    <row r="29" spans="1:24" x14ac:dyDescent="0.3">
      <c r="C29" s="27" t="s">
        <v>64</v>
      </c>
      <c r="D29" s="27"/>
      <c r="E29" s="27"/>
      <c r="F29" s="27"/>
      <c r="G29" s="8">
        <f>SUM(G20,K20,O20,S20,W20)</f>
        <v>0</v>
      </c>
    </row>
    <row r="30" spans="1:24" x14ac:dyDescent="0.3">
      <c r="C30" s="27" t="s">
        <v>56</v>
      </c>
      <c r="D30" s="27"/>
      <c r="E30" s="27"/>
      <c r="F30" s="27"/>
      <c r="G30" s="8">
        <f>G29*1.08</f>
        <v>0</v>
      </c>
    </row>
    <row r="31" spans="1:24" x14ac:dyDescent="0.3">
      <c r="C31" s="27" t="s">
        <v>65</v>
      </c>
      <c r="D31" s="27"/>
      <c r="E31" s="27"/>
      <c r="F31" s="27"/>
      <c r="G31" s="23">
        <f>G29*24*1.08</f>
        <v>0</v>
      </c>
      <c r="H31" s="22" t="s">
        <v>67</v>
      </c>
    </row>
  </sheetData>
  <mergeCells count="21">
    <mergeCell ref="S22:V22"/>
    <mergeCell ref="S23:U23"/>
    <mergeCell ref="C29:F29"/>
    <mergeCell ref="C30:F30"/>
    <mergeCell ref="C31:F31"/>
    <mergeCell ref="N23:P23"/>
    <mergeCell ref="N24:P24"/>
    <mergeCell ref="N25:P25"/>
    <mergeCell ref="D25:F25"/>
    <mergeCell ref="I25:K25"/>
    <mergeCell ref="D22:G22"/>
    <mergeCell ref="N22:Q22"/>
    <mergeCell ref="D23:F23"/>
    <mergeCell ref="D24:F24"/>
    <mergeCell ref="I24:K24"/>
    <mergeCell ref="I22:L23"/>
    <mergeCell ref="D4:G4"/>
    <mergeCell ref="T4:W4"/>
    <mergeCell ref="P4:S4"/>
    <mergeCell ref="L4:O4"/>
    <mergeCell ref="H4:K4"/>
  </mergeCells>
  <pageMargins left="0.31496062992125984" right="0.31496062992125984" top="0.74803149606299213" bottom="0.74803149606299213" header="0.31496062992125984" footer="0.31496062992125984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2020-12-29T13:46:25Z</dcterms:modified>
</cp:coreProperties>
</file>